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SCH\SPS\50_22 Praha město - Údržbové a dílčí opravné práce na objektech u SPS OŘ PHA 2023-2024\3. Ze zveřejnění na E-ZAKu\"/>
    </mc:Choice>
  </mc:AlternateContent>
  <bookViews>
    <workbookView xWindow="0" yWindow="0" windowWidth="28800" windowHeight="12345"/>
  </bookViews>
  <sheets>
    <sheet name="Vedlejší a ostatní ..." sheetId="1" r:id="rId1"/>
  </sheets>
  <externalReferences>
    <externalReference r:id="rId2"/>
  </externalReferences>
  <definedNames>
    <definedName name="_xlnm._FilterDatabase" localSheetId="0" hidden="1">'Vedlejší a ostatní ...'!$C$120:$I$135</definedName>
    <definedName name="_xlnm.Print_Titles" localSheetId="0">'Vedlejší a ostatní ...'!$120:$120</definedName>
    <definedName name="_xlnm.Print_Area" localSheetId="0">'Vedlejší a ostatní ...'!$C$4:$H$76,'Vedlejší a ostatní ...'!$C$82:$H$102,'Vedlejší a ostatní ...'!$C$108:$H$136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7" i="1"/>
  <c r="E85" i="1" s="1"/>
  <c r="F12" i="1"/>
  <c r="F115" i="1" s="1"/>
  <c r="E18" i="1"/>
  <c r="F118" i="1" s="1"/>
  <c r="E21" i="1"/>
  <c r="E24" i="1"/>
  <c r="C82" i="1"/>
  <c r="E87" i="1"/>
  <c r="F91" i="1"/>
  <c r="C96" i="1"/>
  <c r="C108" i="1"/>
  <c r="E113" i="1"/>
  <c r="F117" i="1"/>
  <c r="R122" i="1"/>
  <c r="N123" i="1"/>
  <c r="N122" i="1" s="1"/>
  <c r="N121" i="1" s="1"/>
  <c r="P123" i="1"/>
  <c r="P122" i="1" s="1"/>
  <c r="P121" i="1" s="1"/>
  <c r="R123" i="1"/>
  <c r="BC123" i="1"/>
  <c r="BD123" i="1"/>
  <c r="BE123" i="1"/>
  <c r="BF123" i="1"/>
  <c r="BG123" i="1"/>
  <c r="BI123" i="1"/>
  <c r="BI122" i="1" s="1"/>
  <c r="BI121" i="1" s="1"/>
  <c r="P125" i="1"/>
  <c r="R125" i="1"/>
  <c r="N126" i="1"/>
  <c r="N125" i="1" s="1"/>
  <c r="P126" i="1"/>
  <c r="R126" i="1"/>
  <c r="BC126" i="1"/>
  <c r="BD126" i="1"/>
  <c r="BE126" i="1"/>
  <c r="BF126" i="1"/>
  <c r="BG126" i="1"/>
  <c r="BI126" i="1"/>
  <c r="BI125" i="1" s="1"/>
  <c r="N128" i="1"/>
  <c r="P128" i="1"/>
  <c r="R128" i="1"/>
  <c r="N129" i="1"/>
  <c r="P129" i="1"/>
  <c r="R129" i="1"/>
  <c r="BC129" i="1"/>
  <c r="BD129" i="1"/>
  <c r="BE129" i="1"/>
  <c r="BF129" i="1"/>
  <c r="BG129" i="1"/>
  <c r="BI129" i="1"/>
  <c r="BI128" i="1" s="1"/>
  <c r="N131" i="1"/>
  <c r="P131" i="1"/>
  <c r="R131" i="1"/>
  <c r="N132" i="1"/>
  <c r="P132" i="1"/>
  <c r="R132" i="1"/>
  <c r="BC132" i="1"/>
  <c r="BD132" i="1"/>
  <c r="BE132" i="1"/>
  <c r="BF132" i="1"/>
  <c r="BG132" i="1"/>
  <c r="BI132" i="1"/>
  <c r="BI131" i="1" s="1"/>
  <c r="N134" i="1"/>
  <c r="P134" i="1"/>
  <c r="N135" i="1"/>
  <c r="P135" i="1"/>
  <c r="R135" i="1"/>
  <c r="R134" i="1" s="1"/>
  <c r="BC135" i="1"/>
  <c r="BD135" i="1"/>
  <c r="BE135" i="1"/>
  <c r="BF135" i="1"/>
  <c r="BG135" i="1"/>
  <c r="BI135" i="1"/>
  <c r="BI134" i="1" s="1"/>
  <c r="F89" i="1" l="1"/>
  <c r="R121" i="1"/>
  <c r="E111" i="1"/>
  <c r="F92" i="1"/>
</calcChain>
</file>

<file path=xl/sharedStrings.xml><?xml version="1.0" encoding="utf-8"?>
<sst xmlns="http://schemas.openxmlformats.org/spreadsheetml/2006/main" count="167" uniqueCount="74">
  <si>
    <t>Poznámka k položce:_x000D_
Jedná se o procentuelní přirážku dle ceny zakázky u akcí nad 2 000 000 Kč. 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</si>
  <si>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P</t>
  </si>
  <si>
    <t>1526070177</t>
  </si>
  <si>
    <t>4</t>
  </si>
  <si>
    <t>1</t>
  </si>
  <si>
    <t>ROZPOCET</t>
  </si>
  <si>
    <t>K</t>
  </si>
  <si>
    <t>základní</t>
  </si>
  <si>
    <t/>
  </si>
  <si>
    <t>%</t>
  </si>
  <si>
    <t>Vedlejší rozpočtové náklady pro akci &gt;2 000 000 Kč včetně</t>
  </si>
  <si>
    <t>VRN_R5</t>
  </si>
  <si>
    <t>5</t>
  </si>
  <si>
    <t>0</t>
  </si>
  <si>
    <t>D</t>
  </si>
  <si>
    <t>Vedlejší rozpočtové náklady akce &gt; 2 000 000 Kč</t>
  </si>
  <si>
    <t>Poznámka k položce:_x000D_
Jedná se o procentuelní přirážku dle ceny zakázky u akcí do výše 2 000 000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</si>
  <si>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-646521367</t>
  </si>
  <si>
    <t>Vedlejší rozpočtové náklady pro akci do 2 000 000 Kč včetně</t>
  </si>
  <si>
    <t>VRN_R4</t>
  </si>
  <si>
    <t>Vedlejší rozpočtové náklady akce do 2 000 000 Kč</t>
  </si>
  <si>
    <t>Poznámka k položce:_x000D_
Jedná se o procentuelní přirážku dle ceny zakázky u akcí do výše 1 500 000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</si>
  <si>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1615325621</t>
  </si>
  <si>
    <t>Vedlejší rozpočtové náklady pro akci do 1 500 000 Kč včetně</t>
  </si>
  <si>
    <t>VRN_R3</t>
  </si>
  <si>
    <t>3</t>
  </si>
  <si>
    <t>Vedlejší rozpočtové náklady akce do 1 500 000 Kč</t>
  </si>
  <si>
    <t>Poznámka k položce:_x000D_
Jedná se o procentuelní přirážku dle ceny zakázky u akcí do výše 1 000 000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</si>
  <si>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-414128861</t>
  </si>
  <si>
    <t>Vedlejší rozpočtové náklady pro akci do 1 000 000 Kč včetně</t>
  </si>
  <si>
    <t>VRN_R2</t>
  </si>
  <si>
    <t>2</t>
  </si>
  <si>
    <t>Vedlejší rozpočtové náklady akce do 1 000 000 Kč</t>
  </si>
  <si>
    <t>Poznámka k položce:_x000D_
Jedná se o procentuelní přirážku dle ceny zakázky u akcí do výše 500 000 Kč včetně. 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</si>
  <si>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2147350857</t>
  </si>
  <si>
    <t>Vedlejší rozpočtové náklady pro akci do 500 000 Kč včetně</t>
  </si>
  <si>
    <t>VRN_R1</t>
  </si>
  <si>
    <t>Vedlejší rozpočtové náklady akce do 500 000 Kč</t>
  </si>
  <si>
    <t>-1</t>
  </si>
  <si>
    <t>Suť Celkem [t]</t>
  </si>
  <si>
    <t>J. suť [t]</t>
  </si>
  <si>
    <t>Hmotnost celkem [t]</t>
  </si>
  <si>
    <t>J. hmotnost [t]</t>
  </si>
  <si>
    <t>Nh celkem [h]</t>
  </si>
  <si>
    <t>J. Nh [h]</t>
  </si>
  <si>
    <t>DPH</t>
  </si>
  <si>
    <t>Cenová soustava</t>
  </si>
  <si>
    <t>Množství</t>
  </si>
  <si>
    <t>MJ</t>
  </si>
  <si>
    <t>Popis</t>
  </si>
  <si>
    <t>Kód</t>
  </si>
  <si>
    <t>Typ</t>
  </si>
  <si>
    <t>PČ</t>
  </si>
  <si>
    <t>Zhotovitel:</t>
  </si>
  <si>
    <t>Zadavatel:</t>
  </si>
  <si>
    <t>Místo:</t>
  </si>
  <si>
    <t>Objekt:</t>
  </si>
  <si>
    <t>Zakázka:</t>
  </si>
  <si>
    <t>VRN_R5 - Vedlejší rozpočtové náklady akce &gt; 2 000 000 Kč</t>
  </si>
  <si>
    <t>VRN_R4 - Vedlejší rozpočtové náklady akce do 2 000 000 Kč</t>
  </si>
  <si>
    <t>VRN_R3 - Vedlejší rozpočtové náklady akce do 1 500 000 Kč</t>
  </si>
  <si>
    <t>VRN_R2 - Vedlejší rozpočtové náklady akce do 1 000 000 Kč</t>
  </si>
  <si>
    <t>VRN_R1 - Vedlejší rozpočtové náklady akce do 500 000 Kč</t>
  </si>
  <si>
    <t>Kód dílu - Popis</t>
  </si>
  <si>
    <t>Poznámka:</t>
  </si>
  <si>
    <t>Zpracovatel:</t>
  </si>
  <si>
    <t>Projektant:</t>
  </si>
  <si>
    <t>Správa železnic, státní organizace</t>
  </si>
  <si>
    <t>KSO:</t>
  </si>
  <si>
    <t>False</t>
  </si>
  <si>
    <t>v ---  níže se nacházejí doplnkové a pomocné údaje k sestavám  --- v</t>
  </si>
  <si>
    <t>{3477e085-0c05-4cc5-9d6c-43f4a2777ebe}</t>
  </si>
  <si>
    <t>&gt;&gt;  skryté sloupce  &lt;&lt;</t>
  </si>
  <si>
    <t>Vedlejší a 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</si>
</sst>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"/>
  </numFmts>
  <fonts count="21" x14ac:knownFonts="1">
    <font>
      <sz val="8"/>
      <name val="Arial CE"/>
      <family val="2"/>
    </font>
    <font>
      <sz val="9"/>
      <name val="Arial CE"/>
    </font>
    <font>
      <sz val="9"/>
      <color rgb="FF969696"/>
      <name val="Arial CE"/>
    </font>
    <font>
      <i/>
      <sz val="7"/>
      <color rgb="FF969696"/>
      <name val="Arial CE"/>
    </font>
    <font>
      <sz val="7"/>
      <color rgb="FF969696"/>
      <name val="Arial CE"/>
    </font>
    <font>
      <sz val="8"/>
      <color rgb="FF003366"/>
      <name val="Arial CE"/>
    </font>
    <font>
      <sz val="12"/>
      <color rgb="FF00336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b/>
      <sz val="12"/>
      <color rgb="FF800000"/>
      <name val="Arial CE"/>
    </font>
    <font>
      <b/>
      <sz val="10"/>
      <color rgb="FF464646"/>
      <name val="Arial CE"/>
    </font>
    <font>
      <b/>
      <sz val="12"/>
      <name val="Arial CE"/>
    </font>
    <font>
      <sz val="8"/>
      <color rgb="FF969696"/>
      <name val="Arial CE"/>
    </font>
    <font>
      <b/>
      <sz val="10"/>
      <name val="Arial CE"/>
    </font>
    <font>
      <sz val="10"/>
      <color rgb="FF3366FF"/>
      <name val="Arial CE"/>
    </font>
    <font>
      <sz val="8"/>
      <color rgb="FF3366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 applyProtection="1">
      <alignment vertical="center"/>
      <protection locked="0"/>
    </xf>
    <xf numFmtId="165" fontId="1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Font="1" applyBorder="1" applyAlignment="1" applyProtection="1">
      <alignment vertical="center"/>
      <protection locked="0"/>
    </xf>
    <xf numFmtId="164" fontId="2" fillId="0" borderId="4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0" fillId="0" borderId="7" xfId="0" applyFont="1" applyBorder="1" applyAlignment="1" applyProtection="1">
      <alignment vertical="center"/>
      <protection locked="0"/>
    </xf>
    <xf numFmtId="165" fontId="1" fillId="0" borderId="7" xfId="0" applyNumberFormat="1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49" fontId="1" fillId="0" borderId="7" xfId="0" applyNumberFormat="1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Alignment="1"/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4" fontId="5" fillId="0" borderId="8" xfId="0" applyNumberFormat="1" applyFont="1" applyBorder="1" applyAlignment="1"/>
    <xf numFmtId="0" fontId="5" fillId="0" borderId="0" xfId="0" applyFont="1" applyBorder="1" applyAlignment="1"/>
    <xf numFmtId="164" fontId="5" fillId="0" borderId="0" xfId="0" applyNumberFormat="1" applyFont="1" applyBorder="1" applyAlignment="1"/>
    <xf numFmtId="0" fontId="5" fillId="0" borderId="9" xfId="0" applyFont="1" applyBorder="1" applyAlignment="1"/>
    <xf numFmtId="0" fontId="5" fillId="0" borderId="1" xfId="0" applyFont="1" applyBorder="1" applyAlignment="1"/>
    <xf numFmtId="0" fontId="6" fillId="0" borderId="0" xfId="0" applyFont="1" applyAlignment="1">
      <alignment horizontal="left"/>
    </xf>
    <xf numFmtId="164" fontId="2" fillId="0" borderId="8" xfId="0" applyNumberFormat="1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164" fontId="8" fillId="0" borderId="10" xfId="0" applyNumberFormat="1" applyFont="1" applyBorder="1" applyAlignment="1"/>
    <xf numFmtId="0" fontId="0" fillId="0" borderId="11" xfId="0" applyFont="1" applyBorder="1" applyAlignment="1">
      <alignment vertical="center"/>
    </xf>
    <xf numFmtId="164" fontId="8" fillId="0" borderId="11" xfId="0" applyNumberFormat="1" applyFont="1" applyBorder="1" applyAlignment="1"/>
    <xf numFmtId="0" fontId="0" fillId="0" borderId="11" xfId="0" applyBorder="1" applyAlignment="1">
      <alignment vertical="center"/>
    </xf>
    <xf numFmtId="0" fontId="0" fillId="0" borderId="1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0" fillId="0" borderId="19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0" fillId="0" borderId="1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4" fontId="11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0" fillId="0" borderId="16" xfId="0" applyBorder="1"/>
    <xf numFmtId="0" fontId="0" fillId="0" borderId="17" xfId="0" applyBorder="1"/>
    <xf numFmtId="0" fontId="0" fillId="0" borderId="0" xfId="0" applyProtection="1"/>
    <xf numFmtId="0" fontId="1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20" fillId="3" borderId="0" xfId="0" applyFont="1" applyFill="1" applyAlignment="1">
      <alignment horizontal="center" vertical="center"/>
    </xf>
    <xf numFmtId="0" fontId="0" fillId="0" borderId="0" xfId="0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1a%20ZD%20-%20Orienta&#269;n&#237;%20soupis%20polo&#382;ek%20Praha%20m&#283;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zakázky"/>
      <sheetName val="001 - Oprava střechy VB"/>
      <sheetName val="002 - Oprava střechy přís..."/>
      <sheetName val="003 - Oprava vnějšího plá..."/>
      <sheetName val="004 - Oprava zpevněných p..."/>
      <sheetName val="005 - Nátěr sloupů přístř..."/>
      <sheetName val="006 - Oprava 1PP"/>
      <sheetName val="007 - Oprava kotelny"/>
      <sheetName val="008 - Oprava veřejných WC"/>
      <sheetName val="009 - Oprava vnitřních pr..."/>
      <sheetName val="010 - Oprava vnitřních pr..."/>
      <sheetName val="011 - Oprava schodiště - ..."/>
      <sheetName val="012 - Oprava schodiště - jih"/>
      <sheetName val="013 - Oprava vnitřních pr..."/>
      <sheetName val="014 - Oprava vnitřních pr..."/>
      <sheetName val="015 - Elektroinstalace a ..."/>
    </sheetNames>
    <sheetDataSet>
      <sheetData sheetId="0">
        <row r="6">
          <cell r="K6" t="str">
            <v>Údržbové a dílčí opravné práce na objektech u SPS OŘ PHA 2023-2024 - Praha město</v>
          </cell>
        </row>
        <row r="8">
          <cell r="K8" t="str">
            <v>Obvod OŘ Praha město</v>
          </cell>
        </row>
        <row r="14">
          <cell r="E14" t="str">
            <v xml:space="preserve"> </v>
          </cell>
        </row>
        <row r="17">
          <cell r="E17" t="str">
            <v xml:space="preserve"> </v>
          </cell>
        </row>
        <row r="20">
          <cell r="E20" t="str">
            <v>L. Ulrich, DiS</v>
          </cell>
        </row>
      </sheetData>
      <sheetData sheetId="1">
        <row r="4">
          <cell r="D4" t="str">
            <v>KRYCÍ LIST ORIENTAČNÍHO SOUPISU</v>
          </cell>
        </row>
        <row r="82">
          <cell r="C82" t="str">
            <v>REKAPITULACE ČLENĚNÍ ORIENTAČNÍHO SOUPISU</v>
          </cell>
        </row>
        <row r="96">
          <cell r="C96" t="str">
            <v>Členění orientačního soupisu</v>
          </cell>
        </row>
        <row r="116">
          <cell r="C116" t="str">
            <v>ORIENTAČNÍ SOUPIS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37"/>
  <sheetViews>
    <sheetView showGridLines="0" tabSelected="1" topLeftCell="A41" zoomScaleNormal="100" workbookViewId="0">
      <selection activeCell="H63" sqref="H62:H6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hidden="1" customWidth="1"/>
    <col min="10" max="10" width="9.33203125" customWidth="1"/>
    <col min="11" max="11" width="10.83203125" hidden="1" customWidth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</cols>
  <sheetData>
    <row r="1" spans="1:44" x14ac:dyDescent="0.2">
      <c r="A1" s="97"/>
    </row>
    <row r="2" spans="1:44" ht="36.950000000000003" customHeight="1" x14ac:dyDescent="0.2">
      <c r="J2" s="102" t="s">
        <v>72</v>
      </c>
      <c r="K2" s="103"/>
      <c r="L2" s="103"/>
      <c r="M2" s="103"/>
      <c r="N2" s="103"/>
      <c r="O2" s="103"/>
      <c r="P2" s="103"/>
      <c r="Q2" s="103"/>
      <c r="R2" s="103"/>
      <c r="S2" s="103"/>
      <c r="T2" s="103"/>
      <c r="AR2" s="7" t="s">
        <v>71</v>
      </c>
    </row>
    <row r="3" spans="1:44" ht="6.95" customHeight="1" x14ac:dyDescent="0.2">
      <c r="B3" s="96"/>
      <c r="C3" s="95"/>
      <c r="D3" s="95"/>
      <c r="E3" s="95"/>
      <c r="F3" s="95"/>
      <c r="G3" s="95"/>
      <c r="H3" s="95"/>
      <c r="I3" s="95"/>
      <c r="J3" s="74"/>
      <c r="AR3" s="7" t="s">
        <v>31</v>
      </c>
    </row>
    <row r="4" spans="1:44" ht="24.95" customHeight="1" x14ac:dyDescent="0.2">
      <c r="B4" s="74"/>
      <c r="D4" s="60" t="str">
        <f>'[1]001 - Oprava střechy VB'!D4</f>
        <v>KRYCÍ LIST ORIENTAČNÍHO SOUPISU</v>
      </c>
      <c r="J4" s="74"/>
      <c r="K4" s="94" t="s">
        <v>70</v>
      </c>
      <c r="AR4" s="7" t="s">
        <v>69</v>
      </c>
    </row>
    <row r="5" spans="1:44" ht="6.95" customHeight="1" x14ac:dyDescent="0.2">
      <c r="B5" s="74"/>
      <c r="J5" s="74"/>
    </row>
    <row r="6" spans="1:44" ht="12" customHeight="1" x14ac:dyDescent="0.2">
      <c r="B6" s="74"/>
      <c r="D6" s="59" t="s">
        <v>57</v>
      </c>
      <c r="J6" s="74"/>
    </row>
    <row r="7" spans="1:44" ht="26.25" customHeight="1" x14ac:dyDescent="0.2">
      <c r="B7" s="74"/>
      <c r="E7" s="100" t="str">
        <f>'[1]Rekapitulace zakázky'!K6</f>
        <v>Údržbové a dílčí opravné práce na objektech u SPS OŘ PHA 2023-2024 - Praha město</v>
      </c>
      <c r="F7" s="101"/>
      <c r="G7" s="101"/>
      <c r="H7" s="101"/>
      <c r="J7" s="74"/>
    </row>
    <row r="8" spans="1:44" s="1" customFormat="1" ht="12" customHeight="1" x14ac:dyDescent="0.2">
      <c r="A8" s="2"/>
      <c r="B8" s="3"/>
      <c r="C8" s="2"/>
      <c r="D8" s="59" t="s">
        <v>56</v>
      </c>
      <c r="E8" s="2"/>
      <c r="F8" s="2"/>
      <c r="G8" s="2"/>
      <c r="H8" s="2"/>
      <c r="I8" s="2"/>
      <c r="J8" s="57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44" s="1" customFormat="1" ht="16.5" customHeight="1" x14ac:dyDescent="0.2">
      <c r="A9" s="2"/>
      <c r="B9" s="3"/>
      <c r="C9" s="2"/>
      <c r="D9" s="2"/>
      <c r="E9" s="98" t="s">
        <v>73</v>
      </c>
      <c r="F9" s="99"/>
      <c r="G9" s="99"/>
      <c r="H9" s="99"/>
      <c r="I9" s="2"/>
      <c r="J9" s="57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44" s="1" customFormat="1" x14ac:dyDescent="0.2">
      <c r="A10" s="2"/>
      <c r="B10" s="3"/>
      <c r="C10" s="2"/>
      <c r="D10" s="2"/>
      <c r="E10" s="2"/>
      <c r="F10" s="2"/>
      <c r="G10" s="2"/>
      <c r="H10" s="2"/>
      <c r="I10" s="2"/>
      <c r="J10" s="57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44" s="1" customFormat="1" ht="12" customHeight="1" x14ac:dyDescent="0.2">
      <c r="A11" s="2"/>
      <c r="B11" s="3"/>
      <c r="C11" s="2"/>
      <c r="D11" s="59" t="s">
        <v>68</v>
      </c>
      <c r="E11" s="2"/>
      <c r="F11" s="58" t="s">
        <v>8</v>
      </c>
      <c r="G11" s="2"/>
      <c r="H11" s="2"/>
      <c r="I11" s="2"/>
      <c r="J11" s="57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44" s="1" customFormat="1" ht="12" customHeight="1" x14ac:dyDescent="0.2">
      <c r="A12" s="2"/>
      <c r="B12" s="3"/>
      <c r="C12" s="2"/>
      <c r="D12" s="59" t="s">
        <v>55</v>
      </c>
      <c r="E12" s="2"/>
      <c r="F12" s="58" t="str">
        <f>'[1]Rekapitulace zakázky'!K8</f>
        <v>Obvod OŘ Praha město</v>
      </c>
      <c r="G12" s="2"/>
      <c r="H12" s="2"/>
      <c r="I12" s="2"/>
      <c r="J12" s="57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44" s="1" customFormat="1" ht="10.9" customHeight="1" x14ac:dyDescent="0.2">
      <c r="A13" s="2"/>
      <c r="B13" s="3"/>
      <c r="C13" s="2"/>
      <c r="D13" s="2"/>
      <c r="E13" s="2"/>
      <c r="F13" s="2"/>
      <c r="G13" s="2"/>
      <c r="H13" s="2"/>
      <c r="I13" s="2"/>
      <c r="J13" s="57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44" s="1" customFormat="1" ht="12" customHeight="1" x14ac:dyDescent="0.2">
      <c r="A14" s="2"/>
      <c r="B14" s="3"/>
      <c r="C14" s="2"/>
      <c r="D14" s="59" t="s">
        <v>54</v>
      </c>
      <c r="E14" s="2"/>
      <c r="F14" s="2"/>
      <c r="G14" s="2"/>
      <c r="H14" s="2"/>
      <c r="I14" s="2"/>
      <c r="J14" s="57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44" s="1" customFormat="1" ht="18" customHeight="1" x14ac:dyDescent="0.2">
      <c r="A15" s="2"/>
      <c r="B15" s="3"/>
      <c r="C15" s="2"/>
      <c r="D15" s="2"/>
      <c r="E15" s="58" t="s">
        <v>67</v>
      </c>
      <c r="F15" s="2"/>
      <c r="G15" s="2"/>
      <c r="H15" s="2"/>
      <c r="I15" s="2"/>
      <c r="J15" s="57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44" s="1" customFormat="1" ht="6.95" customHeight="1" x14ac:dyDescent="0.2">
      <c r="A16" s="2"/>
      <c r="B16" s="3"/>
      <c r="C16" s="2"/>
      <c r="D16" s="2"/>
      <c r="E16" s="2"/>
      <c r="F16" s="2"/>
      <c r="G16" s="2"/>
      <c r="H16" s="2"/>
      <c r="I16" s="2"/>
      <c r="J16" s="57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1" customFormat="1" ht="12" customHeight="1" x14ac:dyDescent="0.2">
      <c r="A17" s="2"/>
      <c r="B17" s="3"/>
      <c r="C17" s="2"/>
      <c r="D17" s="59" t="s">
        <v>53</v>
      </c>
      <c r="E17" s="2"/>
      <c r="F17" s="2"/>
      <c r="G17" s="2"/>
      <c r="H17" s="2"/>
      <c r="I17" s="2"/>
      <c r="J17" s="57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s="1" customFormat="1" ht="18" customHeight="1" x14ac:dyDescent="0.2">
      <c r="A18" s="2"/>
      <c r="B18" s="3"/>
      <c r="C18" s="2"/>
      <c r="D18" s="2"/>
      <c r="E18" s="104" t="str">
        <f>'[1]Rekapitulace zakázky'!E14</f>
        <v xml:space="preserve"> </v>
      </c>
      <c r="F18" s="104"/>
      <c r="G18" s="104"/>
      <c r="H18" s="104"/>
      <c r="I18" s="2"/>
      <c r="J18" s="57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s="1" customFormat="1" ht="6.95" customHeight="1" x14ac:dyDescent="0.2">
      <c r="A19" s="2"/>
      <c r="B19" s="3"/>
      <c r="C19" s="2"/>
      <c r="D19" s="2"/>
      <c r="E19" s="2"/>
      <c r="F19" s="2"/>
      <c r="G19" s="2"/>
      <c r="H19" s="2"/>
      <c r="I19" s="2"/>
      <c r="J19" s="57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s="1" customFormat="1" ht="12" customHeight="1" x14ac:dyDescent="0.2">
      <c r="A20" s="2"/>
      <c r="B20" s="3"/>
      <c r="C20" s="2"/>
      <c r="D20" s="59" t="s">
        <v>66</v>
      </c>
      <c r="E20" s="2"/>
      <c r="F20" s="2"/>
      <c r="G20" s="2"/>
      <c r="H20" s="2"/>
      <c r="I20" s="2"/>
      <c r="J20" s="57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s="1" customFormat="1" ht="18" customHeight="1" x14ac:dyDescent="0.2">
      <c r="A21" s="2"/>
      <c r="B21" s="3"/>
      <c r="C21" s="2"/>
      <c r="D21" s="2"/>
      <c r="E21" s="58" t="str">
        <f>IF('[1]Rekapitulace zakázky'!E17="","",'[1]Rekapitulace zakázky'!E17)</f>
        <v xml:space="preserve"> </v>
      </c>
      <c r="F21" s="2"/>
      <c r="G21" s="2"/>
      <c r="H21" s="2"/>
      <c r="I21" s="2"/>
      <c r="J21" s="57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s="1" customFormat="1" ht="6.95" customHeight="1" x14ac:dyDescent="0.2">
      <c r="A22" s="2"/>
      <c r="B22" s="3"/>
      <c r="C22" s="2"/>
      <c r="D22" s="2"/>
      <c r="E22" s="2"/>
      <c r="F22" s="2"/>
      <c r="G22" s="2"/>
      <c r="H22" s="2"/>
      <c r="I22" s="2"/>
      <c r="J22" s="57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s="1" customFormat="1" ht="12" customHeight="1" x14ac:dyDescent="0.2">
      <c r="A23" s="2"/>
      <c r="B23" s="3"/>
      <c r="C23" s="2"/>
      <c r="D23" s="59" t="s">
        <v>65</v>
      </c>
      <c r="E23" s="2"/>
      <c r="F23" s="2"/>
      <c r="G23" s="2"/>
      <c r="H23" s="2"/>
      <c r="I23" s="2"/>
      <c r="J23" s="57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s="1" customFormat="1" ht="18" customHeight="1" x14ac:dyDescent="0.2">
      <c r="A24" s="2"/>
      <c r="B24" s="3"/>
      <c r="C24" s="2"/>
      <c r="D24" s="2"/>
      <c r="E24" s="58" t="str">
        <f>IF('[1]Rekapitulace zakázky'!E20="","",'[1]Rekapitulace zakázky'!E20)</f>
        <v>L. Ulrich, DiS</v>
      </c>
      <c r="F24" s="2"/>
      <c r="G24" s="2"/>
      <c r="H24" s="2"/>
      <c r="I24" s="2"/>
      <c r="J24" s="57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s="1" customFormat="1" ht="6.95" customHeight="1" x14ac:dyDescent="0.2">
      <c r="A25" s="2"/>
      <c r="B25" s="3"/>
      <c r="C25" s="2"/>
      <c r="D25" s="2"/>
      <c r="E25" s="2"/>
      <c r="F25" s="2"/>
      <c r="G25" s="2"/>
      <c r="H25" s="2"/>
      <c r="I25" s="2"/>
      <c r="J25" s="57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s="1" customFormat="1" ht="12" customHeight="1" x14ac:dyDescent="0.2">
      <c r="A26" s="2"/>
      <c r="B26" s="3"/>
      <c r="C26" s="2"/>
      <c r="D26" s="59" t="s">
        <v>64</v>
      </c>
      <c r="E26" s="2"/>
      <c r="F26" s="2"/>
      <c r="G26" s="2"/>
      <c r="H26" s="2"/>
      <c r="I26" s="2"/>
      <c r="J26" s="57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s="90" customFormat="1" ht="16.5" customHeight="1" x14ac:dyDescent="0.2">
      <c r="A27" s="91"/>
      <c r="B27" s="93"/>
      <c r="C27" s="91"/>
      <c r="D27" s="91"/>
      <c r="E27" s="105" t="s">
        <v>8</v>
      </c>
      <c r="F27" s="105"/>
      <c r="G27" s="105"/>
      <c r="H27" s="105"/>
      <c r="I27" s="91"/>
      <c r="J27" s="92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s="1" customFormat="1" ht="6.95" customHeight="1" x14ac:dyDescent="0.2">
      <c r="A28" s="2"/>
      <c r="B28" s="3"/>
      <c r="C28" s="2"/>
      <c r="D28" s="71"/>
      <c r="E28" s="71"/>
      <c r="F28" s="71"/>
      <c r="G28" s="71"/>
      <c r="H28" s="71"/>
      <c r="I28" s="2"/>
      <c r="J28" s="57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s="1" customFormat="1" ht="6.95" customHeight="1" x14ac:dyDescent="0.2">
      <c r="A29" s="2"/>
      <c r="B29" s="3"/>
      <c r="C29" s="2"/>
      <c r="D29" s="71"/>
      <c r="E29" s="71"/>
      <c r="F29" s="71"/>
      <c r="G29" s="71"/>
      <c r="H29" s="71"/>
      <c r="I29" s="42"/>
      <c r="J29" s="57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s="1" customFormat="1" ht="25.35" customHeight="1" x14ac:dyDescent="0.2">
      <c r="A30" s="2"/>
      <c r="B30" s="3"/>
      <c r="C30" s="2"/>
      <c r="D30" s="89"/>
      <c r="E30" s="71"/>
      <c r="F30" s="71"/>
      <c r="G30" s="71"/>
      <c r="H30" s="71"/>
      <c r="I30" s="2"/>
      <c r="J30" s="57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s="1" customFormat="1" ht="6.95" customHeight="1" x14ac:dyDescent="0.2">
      <c r="A31" s="2"/>
      <c r="B31" s="3"/>
      <c r="C31" s="2"/>
      <c r="D31" s="71"/>
      <c r="E31" s="71"/>
      <c r="F31" s="71"/>
      <c r="G31" s="71"/>
      <c r="H31" s="71"/>
      <c r="I31" s="42"/>
      <c r="J31" s="57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s="1" customFormat="1" ht="14.45" customHeight="1" x14ac:dyDescent="0.2">
      <c r="A32" s="2"/>
      <c r="B32" s="3"/>
      <c r="C32" s="2"/>
      <c r="D32" s="71"/>
      <c r="E32" s="71"/>
      <c r="F32" s="88"/>
      <c r="G32" s="71"/>
      <c r="H32" s="71"/>
      <c r="I32" s="2"/>
      <c r="J32" s="57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s="1" customFormat="1" ht="14.45" customHeight="1" x14ac:dyDescent="0.2">
      <c r="A33" s="2"/>
      <c r="B33" s="3"/>
      <c r="C33" s="2"/>
      <c r="D33" s="87"/>
      <c r="E33" s="72"/>
      <c r="F33" s="86"/>
      <c r="G33" s="71"/>
      <c r="H33" s="71"/>
      <c r="I33" s="2"/>
      <c r="J33" s="57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s="1" customFormat="1" ht="14.45" customHeight="1" x14ac:dyDescent="0.2">
      <c r="A34" s="2"/>
      <c r="B34" s="3"/>
      <c r="C34" s="2"/>
      <c r="D34" s="71"/>
      <c r="E34" s="72"/>
      <c r="F34" s="86"/>
      <c r="G34" s="71"/>
      <c r="H34" s="71"/>
      <c r="I34" s="2"/>
      <c r="J34" s="57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s="1" customFormat="1" ht="14.45" hidden="1" customHeight="1" x14ac:dyDescent="0.2">
      <c r="A35" s="2"/>
      <c r="B35" s="3"/>
      <c r="C35" s="2"/>
      <c r="D35" s="71"/>
      <c r="E35" s="72"/>
      <c r="F35" s="86"/>
      <c r="G35" s="71"/>
      <c r="H35" s="71"/>
      <c r="I35" s="2"/>
      <c r="J35" s="57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s="1" customFormat="1" ht="14.45" hidden="1" customHeight="1" x14ac:dyDescent="0.2">
      <c r="A36" s="2"/>
      <c r="B36" s="3"/>
      <c r="C36" s="2"/>
      <c r="D36" s="71"/>
      <c r="E36" s="72"/>
      <c r="F36" s="86"/>
      <c r="G36" s="71"/>
      <c r="H36" s="71"/>
      <c r="I36" s="2"/>
      <c r="J36" s="57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s="1" customFormat="1" ht="14.45" hidden="1" customHeight="1" x14ac:dyDescent="0.2">
      <c r="A37" s="2"/>
      <c r="B37" s="3"/>
      <c r="C37" s="2"/>
      <c r="D37" s="71"/>
      <c r="E37" s="72"/>
      <c r="F37" s="86"/>
      <c r="G37" s="71"/>
      <c r="H37" s="71"/>
      <c r="I37" s="2"/>
      <c r="J37" s="57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s="1" customFormat="1" ht="6.95" customHeight="1" x14ac:dyDescent="0.2">
      <c r="A38" s="2"/>
      <c r="B38" s="3"/>
      <c r="C38" s="2"/>
      <c r="D38" s="71"/>
      <c r="E38" s="71"/>
      <c r="F38" s="71"/>
      <c r="G38" s="71"/>
      <c r="H38" s="71"/>
      <c r="I38" s="2"/>
      <c r="J38" s="57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s="1" customFormat="1" ht="25.35" customHeight="1" x14ac:dyDescent="0.2">
      <c r="A39" s="2"/>
      <c r="B39" s="3"/>
      <c r="C39" s="85"/>
      <c r="D39" s="84"/>
      <c r="E39" s="83"/>
      <c r="F39" s="83"/>
      <c r="G39" s="82"/>
      <c r="H39" s="81"/>
      <c r="I39" s="80"/>
      <c r="J39" s="57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s="1" customFormat="1" ht="14.45" customHeight="1" x14ac:dyDescent="0.2">
      <c r="A40" s="2"/>
      <c r="B40" s="3"/>
      <c r="C40" s="2"/>
      <c r="D40" s="71"/>
      <c r="E40" s="71"/>
      <c r="F40" s="71"/>
      <c r="G40" s="71"/>
      <c r="H40" s="71"/>
      <c r="I40" s="2"/>
      <c r="J40" s="57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4.45" customHeight="1" x14ac:dyDescent="0.2">
      <c r="B41" s="74"/>
      <c r="D41" s="75"/>
      <c r="E41" s="75"/>
      <c r="F41" s="75"/>
      <c r="G41" s="75"/>
      <c r="H41" s="75"/>
      <c r="J41" s="74"/>
    </row>
    <row r="42" spans="1:29" ht="14.45" customHeight="1" x14ac:dyDescent="0.2">
      <c r="B42" s="74"/>
      <c r="D42" s="75"/>
      <c r="E42" s="75"/>
      <c r="F42" s="75"/>
      <c r="G42" s="75"/>
      <c r="H42" s="75"/>
      <c r="J42" s="74"/>
    </row>
    <row r="43" spans="1:29" ht="14.45" customHeight="1" x14ac:dyDescent="0.2">
      <c r="B43" s="74"/>
      <c r="D43" s="75"/>
      <c r="E43" s="75"/>
      <c r="F43" s="75"/>
      <c r="G43" s="75"/>
      <c r="H43" s="75"/>
      <c r="J43" s="74"/>
    </row>
    <row r="44" spans="1:29" ht="14.45" customHeight="1" x14ac:dyDescent="0.2">
      <c r="B44" s="74"/>
      <c r="D44" s="75"/>
      <c r="E44" s="75"/>
      <c r="F44" s="75"/>
      <c r="G44" s="75"/>
      <c r="H44" s="75"/>
      <c r="J44" s="74"/>
    </row>
    <row r="45" spans="1:29" ht="14.45" customHeight="1" x14ac:dyDescent="0.2">
      <c r="B45" s="74"/>
      <c r="D45" s="75"/>
      <c r="E45" s="75"/>
      <c r="F45" s="75"/>
      <c r="G45" s="75"/>
      <c r="H45" s="75"/>
      <c r="J45" s="74"/>
    </row>
    <row r="46" spans="1:29" ht="14.45" customHeight="1" x14ac:dyDescent="0.2">
      <c r="B46" s="74"/>
      <c r="D46" s="75"/>
      <c r="E46" s="75"/>
      <c r="F46" s="75"/>
      <c r="G46" s="75"/>
      <c r="H46" s="75"/>
      <c r="J46" s="74"/>
    </row>
    <row r="47" spans="1:29" ht="14.45" customHeight="1" x14ac:dyDescent="0.2">
      <c r="B47" s="74"/>
      <c r="D47" s="75"/>
      <c r="E47" s="75"/>
      <c r="F47" s="75"/>
      <c r="G47" s="75"/>
      <c r="H47" s="75"/>
      <c r="J47" s="74"/>
    </row>
    <row r="48" spans="1:29" ht="14.45" customHeight="1" x14ac:dyDescent="0.2">
      <c r="B48" s="74"/>
      <c r="D48" s="75"/>
      <c r="E48" s="75"/>
      <c r="F48" s="75"/>
      <c r="G48" s="75"/>
      <c r="H48" s="75"/>
      <c r="J48" s="74"/>
    </row>
    <row r="49" spans="1:29" ht="14.45" customHeight="1" x14ac:dyDescent="0.2">
      <c r="B49" s="74"/>
      <c r="D49" s="75"/>
      <c r="E49" s="75"/>
      <c r="F49" s="75"/>
      <c r="G49" s="75"/>
      <c r="H49" s="75"/>
      <c r="J49" s="74"/>
    </row>
    <row r="50" spans="1:29" s="1" customFormat="1" ht="14.45" customHeight="1" x14ac:dyDescent="0.2">
      <c r="B50" s="57"/>
      <c r="D50" s="77"/>
      <c r="E50" s="79"/>
      <c r="F50" s="79"/>
      <c r="G50" s="77"/>
      <c r="H50" s="79"/>
      <c r="I50" s="78"/>
      <c r="J50" s="57"/>
    </row>
    <row r="51" spans="1:29" x14ac:dyDescent="0.2">
      <c r="B51" s="74"/>
      <c r="D51" s="75"/>
      <c r="E51" s="75"/>
      <c r="F51" s="75"/>
      <c r="G51" s="75"/>
      <c r="H51" s="75"/>
      <c r="J51" s="74"/>
    </row>
    <row r="52" spans="1:29" x14ac:dyDescent="0.2">
      <c r="B52" s="74"/>
      <c r="D52" s="75"/>
      <c r="E52" s="75"/>
      <c r="F52" s="75"/>
      <c r="G52" s="75"/>
      <c r="H52" s="75"/>
      <c r="J52" s="74"/>
    </row>
    <row r="53" spans="1:29" x14ac:dyDescent="0.2">
      <c r="B53" s="74"/>
      <c r="D53" s="75"/>
      <c r="E53" s="75"/>
      <c r="F53" s="75"/>
      <c r="G53" s="75"/>
      <c r="H53" s="75"/>
      <c r="J53" s="74"/>
    </row>
    <row r="54" spans="1:29" x14ac:dyDescent="0.2">
      <c r="B54" s="74"/>
      <c r="D54" s="75"/>
      <c r="E54" s="75"/>
      <c r="F54" s="75"/>
      <c r="G54" s="75"/>
      <c r="H54" s="75"/>
      <c r="J54" s="74"/>
    </row>
    <row r="55" spans="1:29" x14ac:dyDescent="0.2">
      <c r="B55" s="74"/>
      <c r="D55" s="75"/>
      <c r="E55" s="75"/>
      <c r="F55" s="75"/>
      <c r="G55" s="75"/>
      <c r="H55" s="75"/>
      <c r="J55" s="74"/>
    </row>
    <row r="56" spans="1:29" x14ac:dyDescent="0.2">
      <c r="B56" s="74"/>
      <c r="D56" s="75"/>
      <c r="E56" s="75"/>
      <c r="F56" s="75"/>
      <c r="G56" s="75"/>
      <c r="H56" s="75"/>
      <c r="J56" s="74"/>
    </row>
    <row r="57" spans="1:29" x14ac:dyDescent="0.2">
      <c r="B57" s="74"/>
      <c r="D57" s="75"/>
      <c r="E57" s="75"/>
      <c r="F57" s="75"/>
      <c r="G57" s="75"/>
      <c r="H57" s="75"/>
      <c r="J57" s="74"/>
    </row>
    <row r="58" spans="1:29" x14ac:dyDescent="0.2">
      <c r="B58" s="74"/>
      <c r="D58" s="75"/>
      <c r="E58" s="75"/>
      <c r="F58" s="75"/>
      <c r="G58" s="75"/>
      <c r="H58" s="75"/>
      <c r="J58" s="74"/>
    </row>
    <row r="59" spans="1:29" x14ac:dyDescent="0.2">
      <c r="B59" s="74"/>
      <c r="D59" s="75"/>
      <c r="E59" s="75"/>
      <c r="F59" s="75"/>
      <c r="G59" s="75"/>
      <c r="H59" s="75"/>
      <c r="J59" s="74"/>
    </row>
    <row r="60" spans="1:29" x14ac:dyDescent="0.2">
      <c r="B60" s="74"/>
      <c r="D60" s="75"/>
      <c r="E60" s="75"/>
      <c r="F60" s="75"/>
      <c r="G60" s="75"/>
      <c r="H60" s="75"/>
      <c r="J60" s="74"/>
    </row>
    <row r="61" spans="1:29" s="1" customFormat="1" ht="12.75" x14ac:dyDescent="0.2">
      <c r="A61" s="2"/>
      <c r="B61" s="3"/>
      <c r="C61" s="2"/>
      <c r="D61" s="72"/>
      <c r="E61" s="71"/>
      <c r="F61" s="73"/>
      <c r="G61" s="72"/>
      <c r="H61" s="71"/>
      <c r="I61" s="70"/>
      <c r="J61" s="57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spans="1:29" x14ac:dyDescent="0.2">
      <c r="B62" s="74"/>
      <c r="D62" s="75"/>
      <c r="E62" s="75"/>
      <c r="F62" s="75"/>
      <c r="G62" s="75"/>
      <c r="H62" s="75"/>
      <c r="J62" s="74"/>
    </row>
    <row r="63" spans="1:29" x14ac:dyDescent="0.2">
      <c r="B63" s="74"/>
      <c r="D63" s="75"/>
      <c r="E63" s="75"/>
      <c r="F63" s="75"/>
      <c r="G63" s="75"/>
      <c r="H63" s="75"/>
      <c r="J63" s="74"/>
    </row>
    <row r="64" spans="1:29" x14ac:dyDescent="0.2">
      <c r="B64" s="74"/>
      <c r="D64" s="75"/>
      <c r="E64" s="75"/>
      <c r="F64" s="75"/>
      <c r="G64" s="75"/>
      <c r="H64" s="75"/>
      <c r="J64" s="74"/>
    </row>
    <row r="65" spans="1:29" s="1" customFormat="1" ht="12.75" x14ac:dyDescent="0.2">
      <c r="A65" s="2"/>
      <c r="B65" s="3"/>
      <c r="C65" s="2"/>
      <c r="D65" s="77"/>
      <c r="E65" s="71"/>
      <c r="F65" s="71"/>
      <c r="G65" s="77"/>
      <c r="H65" s="71"/>
      <c r="I65" s="76"/>
      <c r="J65" s="57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1:29" x14ac:dyDescent="0.2">
      <c r="B66" s="74"/>
      <c r="D66" s="75"/>
      <c r="E66" s="75"/>
      <c r="F66" s="75"/>
      <c r="G66" s="75"/>
      <c r="H66" s="75"/>
      <c r="J66" s="74"/>
    </row>
    <row r="67" spans="1:29" x14ac:dyDescent="0.2">
      <c r="B67" s="74"/>
      <c r="D67" s="75"/>
      <c r="E67" s="75"/>
      <c r="F67" s="75"/>
      <c r="G67" s="75"/>
      <c r="H67" s="75"/>
      <c r="J67" s="74"/>
    </row>
    <row r="68" spans="1:29" x14ac:dyDescent="0.2">
      <c r="B68" s="74"/>
      <c r="D68" s="75"/>
      <c r="E68" s="75"/>
      <c r="F68" s="75"/>
      <c r="G68" s="75"/>
      <c r="H68" s="75"/>
      <c r="J68" s="74"/>
    </row>
    <row r="69" spans="1:29" x14ac:dyDescent="0.2">
      <c r="B69" s="74"/>
      <c r="D69" s="75"/>
      <c r="E69" s="75"/>
      <c r="F69" s="75"/>
      <c r="G69" s="75"/>
      <c r="H69" s="75"/>
      <c r="J69" s="74"/>
    </row>
    <row r="70" spans="1:29" x14ac:dyDescent="0.2">
      <c r="B70" s="74"/>
      <c r="D70" s="75"/>
      <c r="E70" s="75"/>
      <c r="F70" s="75"/>
      <c r="G70" s="75"/>
      <c r="H70" s="75"/>
      <c r="J70" s="74"/>
    </row>
    <row r="71" spans="1:29" x14ac:dyDescent="0.2">
      <c r="B71" s="74"/>
      <c r="D71" s="75"/>
      <c r="E71" s="75"/>
      <c r="F71" s="75"/>
      <c r="G71" s="75"/>
      <c r="H71" s="75"/>
      <c r="J71" s="74"/>
    </row>
    <row r="72" spans="1:29" x14ac:dyDescent="0.2">
      <c r="B72" s="74"/>
      <c r="D72" s="75"/>
      <c r="E72" s="75"/>
      <c r="F72" s="75"/>
      <c r="G72" s="75"/>
      <c r="H72" s="75"/>
      <c r="J72" s="74"/>
    </row>
    <row r="73" spans="1:29" x14ac:dyDescent="0.2">
      <c r="B73" s="74"/>
      <c r="D73" s="75"/>
      <c r="E73" s="75"/>
      <c r="F73" s="75"/>
      <c r="G73" s="75"/>
      <c r="H73" s="75"/>
      <c r="J73" s="74"/>
    </row>
    <row r="74" spans="1:29" x14ac:dyDescent="0.2">
      <c r="B74" s="74"/>
      <c r="D74" s="75"/>
      <c r="E74" s="75"/>
      <c r="F74" s="75"/>
      <c r="G74" s="75"/>
      <c r="H74" s="75"/>
      <c r="J74" s="74"/>
    </row>
    <row r="75" spans="1:29" x14ac:dyDescent="0.2">
      <c r="B75" s="74"/>
      <c r="D75" s="75"/>
      <c r="E75" s="75"/>
      <c r="F75" s="75"/>
      <c r="G75" s="75"/>
      <c r="H75" s="75"/>
      <c r="J75" s="74"/>
    </row>
    <row r="76" spans="1:29" s="1" customFormat="1" ht="12.75" x14ac:dyDescent="0.2">
      <c r="A76" s="2"/>
      <c r="B76" s="3"/>
      <c r="C76" s="2"/>
      <c r="D76" s="72"/>
      <c r="E76" s="71"/>
      <c r="F76" s="73"/>
      <c r="G76" s="72"/>
      <c r="H76" s="71"/>
      <c r="I76" s="70"/>
      <c r="J76" s="57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spans="1:29" s="1" customFormat="1" ht="14.45" customHeight="1" x14ac:dyDescent="0.2">
      <c r="A77" s="2"/>
      <c r="B77" s="5"/>
      <c r="C77" s="4"/>
      <c r="D77" s="4"/>
      <c r="E77" s="4"/>
      <c r="F77" s="4"/>
      <c r="G77" s="4"/>
      <c r="H77" s="4"/>
      <c r="I77" s="4"/>
      <c r="J77" s="57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81" spans="1:45" s="1" customFormat="1" ht="6.95" customHeight="1" x14ac:dyDescent="0.2">
      <c r="A81" s="2"/>
      <c r="B81" s="62"/>
      <c r="C81" s="61"/>
      <c r="D81" s="61"/>
      <c r="E81" s="61"/>
      <c r="F81" s="61"/>
      <c r="G81" s="61"/>
      <c r="H81" s="61"/>
      <c r="I81" s="61"/>
      <c r="J81" s="57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spans="1:45" s="1" customFormat="1" ht="24.95" customHeight="1" x14ac:dyDescent="0.2">
      <c r="A82" s="2"/>
      <c r="B82" s="3"/>
      <c r="C82" s="60" t="str">
        <f>'[1]001 - Oprava střechy VB'!C82</f>
        <v>REKAPITULACE ČLENĚNÍ ORIENTAČNÍHO SOUPISU</v>
      </c>
      <c r="D82" s="2"/>
      <c r="E82" s="2"/>
      <c r="F82" s="2"/>
      <c r="G82" s="2"/>
      <c r="H82" s="2"/>
      <c r="I82" s="2"/>
      <c r="J82" s="57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spans="1:45" s="1" customFormat="1" ht="6.95" customHeight="1" x14ac:dyDescent="0.2">
      <c r="A83" s="2"/>
      <c r="B83" s="3"/>
      <c r="C83" s="2"/>
      <c r="D83" s="2"/>
      <c r="E83" s="2"/>
      <c r="F83" s="2"/>
      <c r="G83" s="2"/>
      <c r="H83" s="2"/>
      <c r="I83" s="2"/>
      <c r="J83" s="57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spans="1:45" s="1" customFormat="1" ht="12" customHeight="1" x14ac:dyDescent="0.2">
      <c r="A84" s="2"/>
      <c r="B84" s="3"/>
      <c r="C84" s="59" t="s">
        <v>57</v>
      </c>
      <c r="D84" s="2"/>
      <c r="E84" s="2"/>
      <c r="F84" s="2"/>
      <c r="G84" s="2"/>
      <c r="H84" s="2"/>
      <c r="I84" s="2"/>
      <c r="J84" s="57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spans="1:45" s="1" customFormat="1" ht="26.25" customHeight="1" x14ac:dyDescent="0.2">
      <c r="A85" s="2"/>
      <c r="B85" s="3"/>
      <c r="C85" s="2"/>
      <c r="D85" s="2"/>
      <c r="E85" s="100" t="str">
        <f>E7</f>
        <v>Údržbové a dílčí opravné práce na objektech u SPS OŘ PHA 2023-2024 - Praha město</v>
      </c>
      <c r="F85" s="101"/>
      <c r="G85" s="101"/>
      <c r="H85" s="101"/>
      <c r="I85" s="2"/>
      <c r="J85" s="57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spans="1:45" s="1" customFormat="1" ht="12" customHeight="1" x14ac:dyDescent="0.2">
      <c r="A86" s="2"/>
      <c r="B86" s="3"/>
      <c r="C86" s="59" t="s">
        <v>56</v>
      </c>
      <c r="D86" s="2"/>
      <c r="E86" s="2"/>
      <c r="F86" s="2"/>
      <c r="G86" s="2"/>
      <c r="H86" s="2"/>
      <c r="I86" s="2"/>
      <c r="J86" s="57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spans="1:45" s="1" customFormat="1" ht="16.5" customHeight="1" x14ac:dyDescent="0.2">
      <c r="A87" s="2"/>
      <c r="B87" s="3"/>
      <c r="C87" s="2"/>
      <c r="D87" s="2"/>
      <c r="E87" s="98" t="str">
        <f>E9</f>
        <v>Vedlejší a ostatní náklady</v>
      </c>
      <c r="F87" s="99"/>
      <c r="G87" s="99"/>
      <c r="H87" s="99"/>
      <c r="I87" s="2"/>
      <c r="J87" s="57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spans="1:45" s="1" customFormat="1" ht="6.95" customHeight="1" x14ac:dyDescent="0.2">
      <c r="A88" s="2"/>
      <c r="B88" s="3"/>
      <c r="C88" s="2"/>
      <c r="D88" s="2"/>
      <c r="E88" s="2"/>
      <c r="F88" s="2"/>
      <c r="G88" s="2"/>
      <c r="H88" s="2"/>
      <c r="I88" s="2"/>
      <c r="J88" s="57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spans="1:45" s="1" customFormat="1" ht="12" customHeight="1" x14ac:dyDescent="0.2">
      <c r="A89" s="2"/>
      <c r="B89" s="3"/>
      <c r="C89" s="59" t="s">
        <v>55</v>
      </c>
      <c r="D89" s="2"/>
      <c r="E89" s="2"/>
      <c r="F89" s="58" t="str">
        <f>F12</f>
        <v>Obvod OŘ Praha město</v>
      </c>
      <c r="G89" s="2"/>
      <c r="H89" s="2"/>
      <c r="I89" s="2"/>
      <c r="J89" s="57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spans="1:45" s="1" customFormat="1" ht="6.95" customHeight="1" x14ac:dyDescent="0.2">
      <c r="A90" s="2"/>
      <c r="B90" s="3"/>
      <c r="C90" s="2"/>
      <c r="D90" s="2"/>
      <c r="E90" s="2"/>
      <c r="F90" s="2"/>
      <c r="G90" s="2"/>
      <c r="H90" s="2"/>
      <c r="I90" s="2"/>
      <c r="J90" s="57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spans="1:45" s="1" customFormat="1" ht="15.2" customHeight="1" x14ac:dyDescent="0.2">
      <c r="A91" s="2"/>
      <c r="B91" s="3"/>
      <c r="C91" s="59" t="s">
        <v>54</v>
      </c>
      <c r="D91" s="2"/>
      <c r="E91" s="2"/>
      <c r="F91" s="58" t="str">
        <f>E15</f>
        <v>Správa železnic, státní organizace</v>
      </c>
      <c r="G91" s="2"/>
      <c r="H91" s="2"/>
      <c r="I91" s="2"/>
      <c r="J91" s="57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spans="1:45" s="1" customFormat="1" ht="15.2" customHeight="1" x14ac:dyDescent="0.2">
      <c r="A92" s="2"/>
      <c r="B92" s="3"/>
      <c r="C92" s="59" t="s">
        <v>53</v>
      </c>
      <c r="D92" s="2"/>
      <c r="E92" s="2"/>
      <c r="F92" s="58" t="str">
        <f>IF(E18="","",E18)</f>
        <v xml:space="preserve"> </v>
      </c>
      <c r="G92" s="2"/>
      <c r="H92" s="2"/>
      <c r="I92" s="2"/>
      <c r="J92" s="57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spans="1:45" s="1" customFormat="1" ht="10.35" customHeight="1" x14ac:dyDescent="0.2">
      <c r="A93" s="2"/>
      <c r="B93" s="3"/>
      <c r="C93" s="2"/>
      <c r="D93" s="2"/>
      <c r="E93" s="2"/>
      <c r="F93" s="2"/>
      <c r="G93" s="2"/>
      <c r="H93" s="2"/>
      <c r="I93" s="2"/>
      <c r="J93" s="57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spans="1:45" s="1" customFormat="1" ht="29.25" customHeight="1" x14ac:dyDescent="0.2">
      <c r="A94" s="2"/>
      <c r="B94" s="3"/>
      <c r="C94" s="69" t="s">
        <v>63</v>
      </c>
      <c r="D94" s="68"/>
      <c r="E94" s="68"/>
      <c r="F94" s="68"/>
      <c r="G94" s="68"/>
      <c r="H94" s="68"/>
      <c r="I94" s="68"/>
      <c r="J94" s="57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spans="1:45" s="1" customFormat="1" ht="10.35" customHeight="1" x14ac:dyDescent="0.2">
      <c r="A95" s="2"/>
      <c r="B95" s="3"/>
      <c r="C95" s="2"/>
      <c r="D95" s="2"/>
      <c r="E95" s="2"/>
      <c r="F95" s="2"/>
      <c r="G95" s="2"/>
      <c r="H95" s="2"/>
      <c r="I95" s="2"/>
      <c r="J95" s="57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spans="1:45" s="1" customFormat="1" ht="22.9" customHeight="1" x14ac:dyDescent="0.2">
      <c r="A96" s="2"/>
      <c r="B96" s="3"/>
      <c r="C96" s="67" t="str">
        <f>'[1]001 - Oprava střechy VB'!C96</f>
        <v>Členění orientačního soupisu</v>
      </c>
      <c r="D96" s="2"/>
      <c r="E96" s="2"/>
      <c r="F96" s="2"/>
      <c r="G96" s="2"/>
      <c r="H96" s="2"/>
      <c r="I96" s="2"/>
      <c r="J96" s="57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S96" s="7" t="s">
        <v>38</v>
      </c>
    </row>
    <row r="97" spans="1:29" s="63" customFormat="1" ht="24.95" customHeight="1" x14ac:dyDescent="0.2">
      <c r="B97" s="64"/>
      <c r="D97" s="66" t="s">
        <v>62</v>
      </c>
      <c r="E97" s="65"/>
      <c r="F97" s="65"/>
      <c r="G97" s="65"/>
      <c r="H97" s="65"/>
      <c r="J97" s="64"/>
    </row>
    <row r="98" spans="1:29" s="63" customFormat="1" ht="24.95" customHeight="1" x14ac:dyDescent="0.2">
      <c r="B98" s="64"/>
      <c r="D98" s="66" t="s">
        <v>61</v>
      </c>
      <c r="E98" s="65"/>
      <c r="F98" s="65"/>
      <c r="G98" s="65"/>
      <c r="H98" s="65"/>
      <c r="J98" s="64"/>
    </row>
    <row r="99" spans="1:29" s="63" customFormat="1" ht="24.95" customHeight="1" x14ac:dyDescent="0.2">
      <c r="B99" s="64"/>
      <c r="D99" s="66" t="s">
        <v>60</v>
      </c>
      <c r="E99" s="65"/>
      <c r="F99" s="65"/>
      <c r="G99" s="65"/>
      <c r="H99" s="65"/>
      <c r="J99" s="64"/>
    </row>
    <row r="100" spans="1:29" s="63" customFormat="1" ht="24.95" customHeight="1" x14ac:dyDescent="0.2">
      <c r="B100" s="64"/>
      <c r="D100" s="66" t="s">
        <v>59</v>
      </c>
      <c r="E100" s="65"/>
      <c r="F100" s="65"/>
      <c r="G100" s="65"/>
      <c r="H100" s="65"/>
      <c r="J100" s="64"/>
    </row>
    <row r="101" spans="1:29" s="63" customFormat="1" ht="24.95" customHeight="1" x14ac:dyDescent="0.2">
      <c r="B101" s="64"/>
      <c r="D101" s="66" t="s">
        <v>58</v>
      </c>
      <c r="E101" s="65"/>
      <c r="F101" s="65"/>
      <c r="G101" s="65"/>
      <c r="H101" s="65"/>
      <c r="J101" s="64"/>
    </row>
    <row r="102" spans="1:29" s="1" customFormat="1" ht="21.75" customHeight="1" x14ac:dyDescent="0.2">
      <c r="A102" s="2"/>
      <c r="B102" s="3"/>
      <c r="C102" s="2"/>
      <c r="D102" s="2"/>
      <c r="E102" s="2"/>
      <c r="F102" s="2"/>
      <c r="G102" s="2"/>
      <c r="H102" s="2"/>
      <c r="I102" s="2"/>
      <c r="J102" s="57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spans="1:29" s="1" customFormat="1" ht="6.95" customHeight="1" x14ac:dyDescent="0.2">
      <c r="A103" s="2"/>
      <c r="B103" s="5"/>
      <c r="C103" s="4"/>
      <c r="D103" s="4"/>
      <c r="E103" s="4"/>
      <c r="F103" s="4"/>
      <c r="G103" s="4"/>
      <c r="H103" s="4"/>
      <c r="I103" s="4"/>
      <c r="J103" s="57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7" spans="1:29" s="1" customFormat="1" ht="6.95" customHeight="1" x14ac:dyDescent="0.2">
      <c r="A107" s="2"/>
      <c r="B107" s="62"/>
      <c r="C107" s="61"/>
      <c r="D107" s="61"/>
      <c r="E107" s="61"/>
      <c r="F107" s="61"/>
      <c r="G107" s="61"/>
      <c r="H107" s="61"/>
      <c r="I107" s="61"/>
      <c r="J107" s="57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spans="1:29" s="1" customFormat="1" ht="24.95" customHeight="1" x14ac:dyDescent="0.2">
      <c r="A108" s="2"/>
      <c r="B108" s="3"/>
      <c r="C108" s="60" t="str">
        <f>'[1]001 - Oprava střechy VB'!C116</f>
        <v>ORIENTAČNÍ SOUPIS</v>
      </c>
      <c r="D108" s="2"/>
      <c r="E108" s="2"/>
      <c r="F108" s="2"/>
      <c r="G108" s="2"/>
      <c r="H108" s="2"/>
      <c r="I108" s="2"/>
      <c r="J108" s="57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spans="1:29" s="1" customFormat="1" ht="6.95" customHeight="1" x14ac:dyDescent="0.2">
      <c r="A109" s="2"/>
      <c r="B109" s="3"/>
      <c r="C109" s="2"/>
      <c r="D109" s="2"/>
      <c r="E109" s="2"/>
      <c r="F109" s="2"/>
      <c r="G109" s="2"/>
      <c r="H109" s="2"/>
      <c r="I109" s="2"/>
      <c r="J109" s="57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spans="1:29" s="1" customFormat="1" ht="12" customHeight="1" x14ac:dyDescent="0.2">
      <c r="A110" s="2"/>
      <c r="B110" s="3"/>
      <c r="C110" s="59" t="s">
        <v>57</v>
      </c>
      <c r="D110" s="2"/>
      <c r="E110" s="2"/>
      <c r="F110" s="2"/>
      <c r="G110" s="2"/>
      <c r="H110" s="2"/>
      <c r="I110" s="2"/>
      <c r="J110" s="57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spans="1:29" s="1" customFormat="1" ht="26.25" customHeight="1" x14ac:dyDescent="0.2">
      <c r="A111" s="2"/>
      <c r="B111" s="3"/>
      <c r="C111" s="2"/>
      <c r="D111" s="2"/>
      <c r="E111" s="100" t="str">
        <f>E7</f>
        <v>Údržbové a dílčí opravné práce na objektech u SPS OŘ PHA 2023-2024 - Praha město</v>
      </c>
      <c r="F111" s="101"/>
      <c r="G111" s="101"/>
      <c r="H111" s="101"/>
      <c r="I111" s="2"/>
      <c r="J111" s="57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spans="1:29" s="1" customFormat="1" ht="12" customHeight="1" x14ac:dyDescent="0.2">
      <c r="A112" s="2"/>
      <c r="B112" s="3"/>
      <c r="C112" s="59" t="s">
        <v>56</v>
      </c>
      <c r="D112" s="2"/>
      <c r="E112" s="2"/>
      <c r="F112" s="2"/>
      <c r="G112" s="2"/>
      <c r="H112" s="2"/>
      <c r="I112" s="2"/>
      <c r="J112" s="57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spans="1:63" s="1" customFormat="1" ht="16.5" customHeight="1" x14ac:dyDescent="0.2">
      <c r="A113" s="2"/>
      <c r="B113" s="3"/>
      <c r="C113" s="2"/>
      <c r="D113" s="2"/>
      <c r="E113" s="98" t="str">
        <f>E9</f>
        <v>Vedlejší a ostatní náklady</v>
      </c>
      <c r="F113" s="99"/>
      <c r="G113" s="99"/>
      <c r="H113" s="99"/>
      <c r="I113" s="2"/>
      <c r="J113" s="57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spans="1:63" s="1" customFormat="1" ht="6.95" customHeight="1" x14ac:dyDescent="0.2">
      <c r="A114" s="2"/>
      <c r="B114" s="3"/>
      <c r="C114" s="2"/>
      <c r="D114" s="2"/>
      <c r="E114" s="2"/>
      <c r="F114" s="2"/>
      <c r="G114" s="2"/>
      <c r="H114" s="2"/>
      <c r="I114" s="2"/>
      <c r="J114" s="57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spans="1:63" s="1" customFormat="1" ht="12" customHeight="1" x14ac:dyDescent="0.2">
      <c r="A115" s="2"/>
      <c r="B115" s="3"/>
      <c r="C115" s="59" t="s">
        <v>55</v>
      </c>
      <c r="D115" s="2"/>
      <c r="E115" s="2"/>
      <c r="F115" s="58" t="str">
        <f>F12</f>
        <v>Obvod OŘ Praha město</v>
      </c>
      <c r="G115" s="2"/>
      <c r="H115" s="2"/>
      <c r="I115" s="2"/>
      <c r="J115" s="57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spans="1:63" s="1" customFormat="1" ht="6.95" customHeight="1" x14ac:dyDescent="0.2">
      <c r="A116" s="2"/>
      <c r="B116" s="3"/>
      <c r="C116" s="2"/>
      <c r="D116" s="2"/>
      <c r="E116" s="2"/>
      <c r="F116" s="2"/>
      <c r="G116" s="2"/>
      <c r="H116" s="2"/>
      <c r="I116" s="2"/>
      <c r="J116" s="57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spans="1:63" s="1" customFormat="1" ht="15.2" customHeight="1" x14ac:dyDescent="0.2">
      <c r="A117" s="2"/>
      <c r="B117" s="3"/>
      <c r="C117" s="59" t="s">
        <v>54</v>
      </c>
      <c r="D117" s="2"/>
      <c r="E117" s="2"/>
      <c r="F117" s="58" t="str">
        <f>E15</f>
        <v>Správa železnic, státní organizace</v>
      </c>
      <c r="G117" s="2"/>
      <c r="H117" s="2"/>
      <c r="I117" s="2"/>
      <c r="J117" s="57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spans="1:63" s="1" customFormat="1" ht="15.2" customHeight="1" x14ac:dyDescent="0.2">
      <c r="A118" s="2"/>
      <c r="B118" s="3"/>
      <c r="C118" s="59" t="s">
        <v>53</v>
      </c>
      <c r="D118" s="2"/>
      <c r="E118" s="2"/>
      <c r="F118" s="58" t="str">
        <f>IF(E18="","",E18)</f>
        <v xml:space="preserve"> </v>
      </c>
      <c r="G118" s="2"/>
      <c r="H118" s="2"/>
      <c r="I118" s="2"/>
      <c r="J118" s="57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spans="1:63" s="1" customFormat="1" ht="10.35" customHeight="1" x14ac:dyDescent="0.2">
      <c r="A119" s="2"/>
      <c r="B119" s="3"/>
      <c r="C119" s="2"/>
      <c r="D119" s="2"/>
      <c r="E119" s="2"/>
      <c r="F119" s="2"/>
      <c r="G119" s="2"/>
      <c r="H119" s="2"/>
      <c r="I119" s="2"/>
      <c r="J119" s="57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spans="1:63" s="47" customFormat="1" ht="29.25" customHeight="1" x14ac:dyDescent="0.2">
      <c r="A120" s="48"/>
      <c r="B120" s="56"/>
      <c r="C120" s="55" t="s">
        <v>52</v>
      </c>
      <c r="D120" s="54" t="s">
        <v>51</v>
      </c>
      <c r="E120" s="54" t="s">
        <v>50</v>
      </c>
      <c r="F120" s="54" t="s">
        <v>49</v>
      </c>
      <c r="G120" s="54" t="s">
        <v>48</v>
      </c>
      <c r="H120" s="54" t="s">
        <v>47</v>
      </c>
      <c r="I120" s="53" t="s">
        <v>46</v>
      </c>
      <c r="J120" s="52"/>
      <c r="K120" s="51" t="s">
        <v>8</v>
      </c>
      <c r="L120" s="50" t="s">
        <v>45</v>
      </c>
      <c r="M120" s="50" t="s">
        <v>44</v>
      </c>
      <c r="N120" s="50" t="s">
        <v>43</v>
      </c>
      <c r="O120" s="50" t="s">
        <v>42</v>
      </c>
      <c r="P120" s="50" t="s">
        <v>41</v>
      </c>
      <c r="Q120" s="50" t="s">
        <v>40</v>
      </c>
      <c r="R120" s="49" t="s">
        <v>39</v>
      </c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</row>
    <row r="121" spans="1:63" s="1" customFormat="1" ht="22.9" customHeight="1" x14ac:dyDescent="0.2">
      <c r="A121" s="2"/>
      <c r="B121" s="3"/>
      <c r="C121" s="46"/>
      <c r="D121" s="2"/>
      <c r="E121" s="2"/>
      <c r="F121" s="2"/>
      <c r="G121" s="2"/>
      <c r="H121" s="2"/>
      <c r="I121" s="2"/>
      <c r="J121" s="3"/>
      <c r="K121" s="45"/>
      <c r="L121" s="44"/>
      <c r="M121" s="42"/>
      <c r="N121" s="43">
        <f>N122+N125+N128+N131+N134</f>
        <v>0</v>
      </c>
      <c r="O121" s="42"/>
      <c r="P121" s="43">
        <f>P122+P125+P128+P131+P134</f>
        <v>0</v>
      </c>
      <c r="Q121" s="42"/>
      <c r="R121" s="41">
        <f>R122+R125+R128+R131+R134</f>
        <v>0</v>
      </c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R121" s="7" t="s">
        <v>14</v>
      </c>
      <c r="AS121" s="7" t="s">
        <v>38</v>
      </c>
      <c r="BI121" s="40" t="e">
        <f>BI122+BI125+BI128+BI131+BI134</f>
        <v>#REF!</v>
      </c>
    </row>
    <row r="122" spans="1:63" s="28" customFormat="1" ht="25.9" customHeight="1" x14ac:dyDescent="0.2">
      <c r="B122" s="36"/>
      <c r="D122" s="30" t="s">
        <v>14</v>
      </c>
      <c r="E122" s="37" t="s">
        <v>36</v>
      </c>
      <c r="F122" s="37" t="s">
        <v>37</v>
      </c>
      <c r="J122" s="36"/>
      <c r="K122" s="35"/>
      <c r="L122" s="33"/>
      <c r="M122" s="33"/>
      <c r="N122" s="34">
        <f>N123</f>
        <v>0</v>
      </c>
      <c r="O122" s="33"/>
      <c r="P122" s="34">
        <f>P123</f>
        <v>0</v>
      </c>
      <c r="Q122" s="33"/>
      <c r="R122" s="32">
        <f>R123</f>
        <v>0</v>
      </c>
      <c r="AP122" s="30" t="s">
        <v>4</v>
      </c>
      <c r="AR122" s="31" t="s">
        <v>14</v>
      </c>
      <c r="AS122" s="31" t="s">
        <v>13</v>
      </c>
      <c r="AW122" s="30" t="s">
        <v>5</v>
      </c>
      <c r="BI122" s="29" t="e">
        <f>BI123</f>
        <v>#REF!</v>
      </c>
    </row>
    <row r="123" spans="1:63" s="1" customFormat="1" ht="24.2" customHeight="1" x14ac:dyDescent="0.2">
      <c r="A123" s="2"/>
      <c r="B123" s="17"/>
      <c r="C123" s="27" t="s">
        <v>4</v>
      </c>
      <c r="D123" s="27" t="s">
        <v>6</v>
      </c>
      <c r="E123" s="26" t="s">
        <v>36</v>
      </c>
      <c r="F123" s="25" t="s">
        <v>35</v>
      </c>
      <c r="G123" s="24" t="s">
        <v>9</v>
      </c>
      <c r="H123" s="23">
        <v>3</v>
      </c>
      <c r="I123" s="22"/>
      <c r="J123" s="3"/>
      <c r="K123" s="39" t="s">
        <v>8</v>
      </c>
      <c r="L123" s="10" t="s">
        <v>7</v>
      </c>
      <c r="M123" s="9">
        <v>0</v>
      </c>
      <c r="N123" s="9">
        <f>M123*H123</f>
        <v>0</v>
      </c>
      <c r="O123" s="9">
        <v>0</v>
      </c>
      <c r="P123" s="9">
        <f>O123*H123</f>
        <v>0</v>
      </c>
      <c r="Q123" s="9">
        <v>0</v>
      </c>
      <c r="R123" s="38">
        <f>Q123*H123</f>
        <v>0</v>
      </c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P123" s="6" t="s">
        <v>3</v>
      </c>
      <c r="AR123" s="6" t="s">
        <v>6</v>
      </c>
      <c r="AS123" s="6" t="s">
        <v>4</v>
      </c>
      <c r="AW123" s="7" t="s">
        <v>5</v>
      </c>
      <c r="BC123" s="8" t="e">
        <f>IF(L123="základní",#REF!,0)</f>
        <v>#REF!</v>
      </c>
      <c r="BD123" s="8">
        <f>IF(L123="snížená",#REF!,0)</f>
        <v>0</v>
      </c>
      <c r="BE123" s="8">
        <f>IF(L123="zákl. přenesená",#REF!,0)</f>
        <v>0</v>
      </c>
      <c r="BF123" s="8">
        <f>IF(L123="sníž. přenesená",#REF!,0)</f>
        <v>0</v>
      </c>
      <c r="BG123" s="8">
        <f>IF(L123="nulová",#REF!,0)</f>
        <v>0</v>
      </c>
      <c r="BH123" s="7" t="s">
        <v>4</v>
      </c>
      <c r="BI123" s="8" t="e">
        <f>ROUND(#REF!*H123,2)</f>
        <v>#REF!</v>
      </c>
      <c r="BJ123" s="7" t="s">
        <v>3</v>
      </c>
      <c r="BK123" s="6" t="s">
        <v>34</v>
      </c>
    </row>
    <row r="124" spans="1:63" s="1" customFormat="1" ht="140.1" customHeight="1" x14ac:dyDescent="0.2">
      <c r="A124" s="2"/>
      <c r="B124" s="17"/>
      <c r="C124" s="2"/>
      <c r="D124" s="16" t="s">
        <v>1</v>
      </c>
      <c r="E124" s="2"/>
      <c r="F124" s="15" t="s">
        <v>33</v>
      </c>
      <c r="G124" s="14"/>
      <c r="H124" s="13"/>
      <c r="I124" s="12"/>
      <c r="J124" s="3"/>
      <c r="K124" s="39"/>
      <c r="L124" s="10"/>
      <c r="M124" s="9"/>
      <c r="N124" s="9"/>
      <c r="O124" s="9"/>
      <c r="P124" s="9"/>
      <c r="Q124" s="9"/>
      <c r="R124" s="38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P124" s="6"/>
      <c r="AR124" s="6"/>
      <c r="AS124" s="6"/>
      <c r="AW124" s="7"/>
      <c r="BC124" s="8"/>
      <c r="BD124" s="8"/>
      <c r="BE124" s="8"/>
      <c r="BF124" s="8"/>
      <c r="BG124" s="8"/>
      <c r="BH124" s="7"/>
      <c r="BI124" s="8"/>
      <c r="BJ124" s="7"/>
      <c r="BK124" s="6"/>
    </row>
    <row r="125" spans="1:63" s="28" customFormat="1" ht="25.9" customHeight="1" x14ac:dyDescent="0.2">
      <c r="B125" s="36"/>
      <c r="D125" s="30" t="s">
        <v>14</v>
      </c>
      <c r="E125" s="37" t="s">
        <v>30</v>
      </c>
      <c r="F125" s="37" t="s">
        <v>32</v>
      </c>
      <c r="J125" s="36"/>
      <c r="K125" s="35"/>
      <c r="L125" s="33"/>
      <c r="M125" s="33"/>
      <c r="N125" s="34">
        <f>N126</f>
        <v>0</v>
      </c>
      <c r="O125" s="33"/>
      <c r="P125" s="34">
        <f>P126</f>
        <v>0</v>
      </c>
      <c r="Q125" s="33"/>
      <c r="R125" s="32">
        <f>R126</f>
        <v>0</v>
      </c>
      <c r="AP125" s="30" t="s">
        <v>4</v>
      </c>
      <c r="AR125" s="31" t="s">
        <v>14</v>
      </c>
      <c r="AS125" s="31" t="s">
        <v>13</v>
      </c>
      <c r="AW125" s="30" t="s">
        <v>5</v>
      </c>
      <c r="BI125" s="29" t="e">
        <f>BI126</f>
        <v>#REF!</v>
      </c>
    </row>
    <row r="126" spans="1:63" s="1" customFormat="1" ht="24.2" customHeight="1" x14ac:dyDescent="0.2">
      <c r="A126" s="2"/>
      <c r="B126" s="17"/>
      <c r="C126" s="27" t="s">
        <v>31</v>
      </c>
      <c r="D126" s="27" t="s">
        <v>6</v>
      </c>
      <c r="E126" s="26" t="s">
        <v>30</v>
      </c>
      <c r="F126" s="25" t="s">
        <v>29</v>
      </c>
      <c r="G126" s="24" t="s">
        <v>9</v>
      </c>
      <c r="H126" s="23">
        <v>2.5</v>
      </c>
      <c r="I126" s="22"/>
      <c r="J126" s="3"/>
      <c r="K126" s="39" t="s">
        <v>8</v>
      </c>
      <c r="L126" s="10" t="s">
        <v>7</v>
      </c>
      <c r="M126" s="9">
        <v>0</v>
      </c>
      <c r="N126" s="9">
        <f>M126*H126</f>
        <v>0</v>
      </c>
      <c r="O126" s="9">
        <v>0</v>
      </c>
      <c r="P126" s="9">
        <f>O126*H126</f>
        <v>0</v>
      </c>
      <c r="Q126" s="9">
        <v>0</v>
      </c>
      <c r="R126" s="38">
        <f>Q126*H126</f>
        <v>0</v>
      </c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P126" s="6" t="s">
        <v>3</v>
      </c>
      <c r="AR126" s="6" t="s">
        <v>6</v>
      </c>
      <c r="AS126" s="6" t="s">
        <v>4</v>
      </c>
      <c r="AW126" s="7" t="s">
        <v>5</v>
      </c>
      <c r="BC126" s="8" t="e">
        <f>IF(L126="základní",#REF!,0)</f>
        <v>#REF!</v>
      </c>
      <c r="BD126" s="8">
        <f>IF(L126="snížená",#REF!,0)</f>
        <v>0</v>
      </c>
      <c r="BE126" s="8">
        <f>IF(L126="zákl. přenesená",#REF!,0)</f>
        <v>0</v>
      </c>
      <c r="BF126" s="8">
        <f>IF(L126="sníž. přenesená",#REF!,0)</f>
        <v>0</v>
      </c>
      <c r="BG126" s="8">
        <f>IF(L126="nulová",#REF!,0)</f>
        <v>0</v>
      </c>
      <c r="BH126" s="7" t="s">
        <v>4</v>
      </c>
      <c r="BI126" s="8" t="e">
        <f>ROUND(#REF!*H126,2)</f>
        <v>#REF!</v>
      </c>
      <c r="BJ126" s="7" t="s">
        <v>3</v>
      </c>
      <c r="BK126" s="6" t="s">
        <v>28</v>
      </c>
    </row>
    <row r="127" spans="1:63" s="1" customFormat="1" ht="140.1" customHeight="1" x14ac:dyDescent="0.2">
      <c r="A127" s="2"/>
      <c r="B127" s="17"/>
      <c r="C127" s="2"/>
      <c r="D127" s="16" t="s">
        <v>1</v>
      </c>
      <c r="E127" s="2"/>
      <c r="F127" s="15" t="s">
        <v>27</v>
      </c>
      <c r="G127" s="14"/>
      <c r="H127" s="13"/>
      <c r="I127" s="12"/>
      <c r="J127" s="3"/>
      <c r="K127" s="39"/>
      <c r="L127" s="10"/>
      <c r="M127" s="9"/>
      <c r="N127" s="9"/>
      <c r="O127" s="9"/>
      <c r="P127" s="9"/>
      <c r="Q127" s="9"/>
      <c r="R127" s="38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P127" s="6"/>
      <c r="AR127" s="6"/>
      <c r="AS127" s="6"/>
      <c r="AW127" s="7"/>
      <c r="BC127" s="8"/>
      <c r="BD127" s="8"/>
      <c r="BE127" s="8"/>
      <c r="BF127" s="8"/>
      <c r="BG127" s="8"/>
      <c r="BH127" s="7"/>
      <c r="BI127" s="8"/>
      <c r="BJ127" s="7"/>
      <c r="BK127" s="6"/>
    </row>
    <row r="128" spans="1:63" s="28" customFormat="1" ht="25.9" customHeight="1" x14ac:dyDescent="0.2">
      <c r="B128" s="36"/>
      <c r="D128" s="30" t="s">
        <v>14</v>
      </c>
      <c r="E128" s="37" t="s">
        <v>24</v>
      </c>
      <c r="F128" s="37" t="s">
        <v>26</v>
      </c>
      <c r="J128" s="36"/>
      <c r="K128" s="35"/>
      <c r="L128" s="33"/>
      <c r="M128" s="33"/>
      <c r="N128" s="34">
        <f>N129</f>
        <v>0</v>
      </c>
      <c r="O128" s="33"/>
      <c r="P128" s="34">
        <f>P129</f>
        <v>0</v>
      </c>
      <c r="Q128" s="33"/>
      <c r="R128" s="32">
        <f>R129</f>
        <v>0</v>
      </c>
      <c r="AP128" s="30" t="s">
        <v>4</v>
      </c>
      <c r="AR128" s="31" t="s">
        <v>14</v>
      </c>
      <c r="AS128" s="31" t="s">
        <v>13</v>
      </c>
      <c r="AW128" s="30" t="s">
        <v>5</v>
      </c>
      <c r="BI128" s="29" t="e">
        <f>BI129</f>
        <v>#REF!</v>
      </c>
    </row>
    <row r="129" spans="1:63" s="1" customFormat="1" ht="24.2" customHeight="1" x14ac:dyDescent="0.2">
      <c r="A129" s="2"/>
      <c r="B129" s="17"/>
      <c r="C129" s="27" t="s">
        <v>25</v>
      </c>
      <c r="D129" s="27" t="s">
        <v>6</v>
      </c>
      <c r="E129" s="26" t="s">
        <v>24</v>
      </c>
      <c r="F129" s="25" t="s">
        <v>23</v>
      </c>
      <c r="G129" s="24" t="s">
        <v>9</v>
      </c>
      <c r="H129" s="23">
        <v>2</v>
      </c>
      <c r="I129" s="22"/>
      <c r="J129" s="3"/>
      <c r="K129" s="39" t="s">
        <v>8</v>
      </c>
      <c r="L129" s="10" t="s">
        <v>7</v>
      </c>
      <c r="M129" s="9">
        <v>0</v>
      </c>
      <c r="N129" s="9">
        <f>M129*H129</f>
        <v>0</v>
      </c>
      <c r="O129" s="9">
        <v>0</v>
      </c>
      <c r="P129" s="9">
        <f>O129*H129</f>
        <v>0</v>
      </c>
      <c r="Q129" s="9">
        <v>0</v>
      </c>
      <c r="R129" s="38">
        <f>Q129*H129</f>
        <v>0</v>
      </c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P129" s="6" t="s">
        <v>3</v>
      </c>
      <c r="AR129" s="6" t="s">
        <v>6</v>
      </c>
      <c r="AS129" s="6" t="s">
        <v>4</v>
      </c>
      <c r="AW129" s="7" t="s">
        <v>5</v>
      </c>
      <c r="BC129" s="8" t="e">
        <f>IF(L129="základní",#REF!,0)</f>
        <v>#REF!</v>
      </c>
      <c r="BD129" s="8">
        <f>IF(L129="snížená",#REF!,0)</f>
        <v>0</v>
      </c>
      <c r="BE129" s="8">
        <f>IF(L129="zákl. přenesená",#REF!,0)</f>
        <v>0</v>
      </c>
      <c r="BF129" s="8">
        <f>IF(L129="sníž. přenesená",#REF!,0)</f>
        <v>0</v>
      </c>
      <c r="BG129" s="8">
        <f>IF(L129="nulová",#REF!,0)</f>
        <v>0</v>
      </c>
      <c r="BH129" s="7" t="s">
        <v>4</v>
      </c>
      <c r="BI129" s="8" t="e">
        <f>ROUND(#REF!*H129,2)</f>
        <v>#REF!</v>
      </c>
      <c r="BJ129" s="7" t="s">
        <v>3</v>
      </c>
      <c r="BK129" s="6" t="s">
        <v>22</v>
      </c>
    </row>
    <row r="130" spans="1:63" s="1" customFormat="1" ht="140.1" customHeight="1" x14ac:dyDescent="0.2">
      <c r="A130" s="2"/>
      <c r="B130" s="17"/>
      <c r="C130" s="2"/>
      <c r="D130" s="16" t="s">
        <v>1</v>
      </c>
      <c r="E130" s="2"/>
      <c r="F130" s="15" t="s">
        <v>21</v>
      </c>
      <c r="G130" s="14"/>
      <c r="H130" s="13"/>
      <c r="I130" s="12"/>
      <c r="J130" s="3"/>
      <c r="K130" s="39"/>
      <c r="L130" s="10"/>
      <c r="M130" s="9"/>
      <c r="N130" s="9"/>
      <c r="O130" s="9"/>
      <c r="P130" s="9"/>
      <c r="Q130" s="9"/>
      <c r="R130" s="38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P130" s="6"/>
      <c r="AR130" s="6"/>
      <c r="AS130" s="6"/>
      <c r="AW130" s="7"/>
      <c r="BC130" s="8"/>
      <c r="BD130" s="8"/>
      <c r="BE130" s="8"/>
      <c r="BF130" s="8"/>
      <c r="BG130" s="8"/>
      <c r="BH130" s="7"/>
      <c r="BI130" s="8"/>
      <c r="BJ130" s="7"/>
      <c r="BK130" s="6"/>
    </row>
    <row r="131" spans="1:63" s="28" customFormat="1" ht="25.9" customHeight="1" x14ac:dyDescent="0.2">
      <c r="B131" s="36"/>
      <c r="D131" s="30" t="s">
        <v>14</v>
      </c>
      <c r="E131" s="37" t="s">
        <v>19</v>
      </c>
      <c r="F131" s="37" t="s">
        <v>20</v>
      </c>
      <c r="J131" s="36"/>
      <c r="K131" s="35"/>
      <c r="L131" s="33"/>
      <c r="M131" s="33"/>
      <c r="N131" s="34">
        <f>N132</f>
        <v>0</v>
      </c>
      <c r="O131" s="33"/>
      <c r="P131" s="34">
        <f>P132</f>
        <v>0</v>
      </c>
      <c r="Q131" s="33"/>
      <c r="R131" s="32">
        <f>R132</f>
        <v>0</v>
      </c>
      <c r="AP131" s="30" t="s">
        <v>4</v>
      </c>
      <c r="AR131" s="31" t="s">
        <v>14</v>
      </c>
      <c r="AS131" s="31" t="s">
        <v>13</v>
      </c>
      <c r="AW131" s="30" t="s">
        <v>5</v>
      </c>
      <c r="BI131" s="29" t="e">
        <f>BI132</f>
        <v>#REF!</v>
      </c>
    </row>
    <row r="132" spans="1:63" s="1" customFormat="1" ht="24.2" customHeight="1" x14ac:dyDescent="0.2">
      <c r="A132" s="2"/>
      <c r="B132" s="17"/>
      <c r="C132" s="27" t="s">
        <v>3</v>
      </c>
      <c r="D132" s="27" t="s">
        <v>6</v>
      </c>
      <c r="E132" s="26" t="s">
        <v>19</v>
      </c>
      <c r="F132" s="25" t="s">
        <v>18</v>
      </c>
      <c r="G132" s="24" t="s">
        <v>9</v>
      </c>
      <c r="H132" s="23">
        <v>1.5</v>
      </c>
      <c r="I132" s="22"/>
      <c r="J132" s="3"/>
      <c r="K132" s="39" t="s">
        <v>8</v>
      </c>
      <c r="L132" s="10" t="s">
        <v>7</v>
      </c>
      <c r="M132" s="9">
        <v>0</v>
      </c>
      <c r="N132" s="9">
        <f>M132*H132</f>
        <v>0</v>
      </c>
      <c r="O132" s="9">
        <v>0</v>
      </c>
      <c r="P132" s="9">
        <f>O132*H132</f>
        <v>0</v>
      </c>
      <c r="Q132" s="9">
        <v>0</v>
      </c>
      <c r="R132" s="38">
        <f>Q132*H132</f>
        <v>0</v>
      </c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P132" s="6" t="s">
        <v>3</v>
      </c>
      <c r="AR132" s="6" t="s">
        <v>6</v>
      </c>
      <c r="AS132" s="6" t="s">
        <v>4</v>
      </c>
      <c r="AW132" s="7" t="s">
        <v>5</v>
      </c>
      <c r="BC132" s="8" t="e">
        <f>IF(L132="základní",#REF!,0)</f>
        <v>#REF!</v>
      </c>
      <c r="BD132" s="8">
        <f>IF(L132="snížená",#REF!,0)</f>
        <v>0</v>
      </c>
      <c r="BE132" s="8">
        <f>IF(L132="zákl. přenesená",#REF!,0)</f>
        <v>0</v>
      </c>
      <c r="BF132" s="8">
        <f>IF(L132="sníž. přenesená",#REF!,0)</f>
        <v>0</v>
      </c>
      <c r="BG132" s="8">
        <f>IF(L132="nulová",#REF!,0)</f>
        <v>0</v>
      </c>
      <c r="BH132" s="7" t="s">
        <v>4</v>
      </c>
      <c r="BI132" s="8" t="e">
        <f>ROUND(#REF!*H132,2)</f>
        <v>#REF!</v>
      </c>
      <c r="BJ132" s="7" t="s">
        <v>3</v>
      </c>
      <c r="BK132" s="6" t="s">
        <v>17</v>
      </c>
    </row>
    <row r="133" spans="1:63" s="1" customFormat="1" ht="140.1" customHeight="1" x14ac:dyDescent="0.2">
      <c r="A133" s="2"/>
      <c r="B133" s="17"/>
      <c r="C133" s="2"/>
      <c r="D133" s="16" t="s">
        <v>1</v>
      </c>
      <c r="E133" s="2"/>
      <c r="F133" s="15" t="s">
        <v>16</v>
      </c>
      <c r="G133" s="14"/>
      <c r="H133" s="13"/>
      <c r="I133" s="12"/>
      <c r="J133" s="3"/>
      <c r="K133" s="39"/>
      <c r="L133" s="10"/>
      <c r="M133" s="9"/>
      <c r="N133" s="9"/>
      <c r="O133" s="9"/>
      <c r="P133" s="9"/>
      <c r="Q133" s="9"/>
      <c r="R133" s="38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P133" s="6"/>
      <c r="AR133" s="6"/>
      <c r="AS133" s="6"/>
      <c r="AW133" s="7"/>
      <c r="BC133" s="8"/>
      <c r="BD133" s="8"/>
      <c r="BE133" s="8"/>
      <c r="BF133" s="8"/>
      <c r="BG133" s="8"/>
      <c r="BH133" s="7"/>
      <c r="BI133" s="8"/>
      <c r="BJ133" s="7"/>
      <c r="BK133" s="6"/>
    </row>
    <row r="134" spans="1:63" s="28" customFormat="1" ht="25.9" customHeight="1" x14ac:dyDescent="0.2">
      <c r="B134" s="36"/>
      <c r="D134" s="30" t="s">
        <v>14</v>
      </c>
      <c r="E134" s="37" t="s">
        <v>11</v>
      </c>
      <c r="F134" s="37" t="s">
        <v>15</v>
      </c>
      <c r="J134" s="36"/>
      <c r="K134" s="35"/>
      <c r="L134" s="33"/>
      <c r="M134" s="33"/>
      <c r="N134" s="34">
        <f>N135</f>
        <v>0</v>
      </c>
      <c r="O134" s="33"/>
      <c r="P134" s="34">
        <f>P135</f>
        <v>0</v>
      </c>
      <c r="Q134" s="33"/>
      <c r="R134" s="32">
        <f>R135</f>
        <v>0</v>
      </c>
      <c r="AP134" s="30" t="s">
        <v>4</v>
      </c>
      <c r="AR134" s="31" t="s">
        <v>14</v>
      </c>
      <c r="AS134" s="31" t="s">
        <v>13</v>
      </c>
      <c r="AW134" s="30" t="s">
        <v>5</v>
      </c>
      <c r="BI134" s="29" t="e">
        <f>BI135</f>
        <v>#REF!</v>
      </c>
    </row>
    <row r="135" spans="1:63" s="1" customFormat="1" ht="24.2" customHeight="1" x14ac:dyDescent="0.2">
      <c r="A135" s="2"/>
      <c r="B135" s="17"/>
      <c r="C135" s="27" t="s">
        <v>12</v>
      </c>
      <c r="D135" s="27" t="s">
        <v>6</v>
      </c>
      <c r="E135" s="26" t="s">
        <v>11</v>
      </c>
      <c r="F135" s="25" t="s">
        <v>10</v>
      </c>
      <c r="G135" s="24" t="s">
        <v>9</v>
      </c>
      <c r="H135" s="23">
        <v>1</v>
      </c>
      <c r="I135" s="22"/>
      <c r="J135" s="3"/>
      <c r="K135" s="21" t="s">
        <v>8</v>
      </c>
      <c r="L135" s="20" t="s">
        <v>7</v>
      </c>
      <c r="M135" s="19">
        <v>0</v>
      </c>
      <c r="N135" s="19">
        <f>M135*H135</f>
        <v>0</v>
      </c>
      <c r="O135" s="19">
        <v>0</v>
      </c>
      <c r="P135" s="19">
        <f>O135*H135</f>
        <v>0</v>
      </c>
      <c r="Q135" s="19">
        <v>0</v>
      </c>
      <c r="R135" s="18">
        <f>Q135*H135</f>
        <v>0</v>
      </c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P135" s="6" t="s">
        <v>3</v>
      </c>
      <c r="AR135" s="6" t="s">
        <v>6</v>
      </c>
      <c r="AS135" s="6" t="s">
        <v>4</v>
      </c>
      <c r="AW135" s="7" t="s">
        <v>5</v>
      </c>
      <c r="BC135" s="8" t="e">
        <f>IF(L135="základní",#REF!,0)</f>
        <v>#REF!</v>
      </c>
      <c r="BD135" s="8">
        <f>IF(L135="snížená",#REF!,0)</f>
        <v>0</v>
      </c>
      <c r="BE135" s="8">
        <f>IF(L135="zákl. přenesená",#REF!,0)</f>
        <v>0</v>
      </c>
      <c r="BF135" s="8">
        <f>IF(L135="sníž. přenesená",#REF!,0)</f>
        <v>0</v>
      </c>
      <c r="BG135" s="8">
        <f>IF(L135="nulová",#REF!,0)</f>
        <v>0</v>
      </c>
      <c r="BH135" s="7" t="s">
        <v>4</v>
      </c>
      <c r="BI135" s="8" t="e">
        <f>ROUND(#REF!*H135,2)</f>
        <v>#REF!</v>
      </c>
      <c r="BJ135" s="7" t="s">
        <v>3</v>
      </c>
      <c r="BK135" s="6" t="s">
        <v>2</v>
      </c>
    </row>
    <row r="136" spans="1:63" s="1" customFormat="1" ht="140.1" customHeight="1" x14ac:dyDescent="0.2">
      <c r="A136" s="2"/>
      <c r="B136" s="17"/>
      <c r="C136" s="2"/>
      <c r="D136" s="16" t="s">
        <v>1</v>
      </c>
      <c r="E136" s="2"/>
      <c r="F136" s="15" t="s">
        <v>0</v>
      </c>
      <c r="G136" s="14"/>
      <c r="H136" s="13"/>
      <c r="I136" s="12"/>
      <c r="J136" s="3"/>
      <c r="K136" s="11"/>
      <c r="L136" s="10"/>
      <c r="M136" s="9"/>
      <c r="N136" s="9"/>
      <c r="O136" s="9"/>
      <c r="P136" s="9"/>
      <c r="Q136" s="9"/>
      <c r="R136" s="9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P136" s="6"/>
      <c r="AR136" s="6"/>
      <c r="AS136" s="6"/>
      <c r="AW136" s="7"/>
      <c r="BC136" s="8"/>
      <c r="BD136" s="8"/>
      <c r="BE136" s="8"/>
      <c r="BF136" s="8"/>
      <c r="BG136" s="8"/>
      <c r="BH136" s="7"/>
      <c r="BI136" s="8"/>
      <c r="BJ136" s="7"/>
      <c r="BK136" s="6"/>
    </row>
    <row r="137" spans="1:63" s="1" customFormat="1" ht="6.95" customHeight="1" x14ac:dyDescent="0.2">
      <c r="A137" s="2"/>
      <c r="B137" s="5"/>
      <c r="C137" s="4"/>
      <c r="D137" s="4"/>
      <c r="E137" s="4"/>
      <c r="F137" s="4"/>
      <c r="G137" s="4"/>
      <c r="H137" s="4"/>
      <c r="I137" s="4"/>
      <c r="J137" s="3"/>
      <c r="K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</sheetData>
  <autoFilter ref="C120:I135"/>
  <mergeCells count="9">
    <mergeCell ref="E87:H87"/>
    <mergeCell ref="E111:H111"/>
    <mergeCell ref="E113:H113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Vedlejší a ostatní ...</vt:lpstr>
      <vt:lpstr>'Vedlejší a ostatní ...'!Názvy_tisku</vt:lpstr>
      <vt:lpstr>'Vedlejší a ostatní ...'!Oblast_tisku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Schmittová Pavlína</dc:creator>
  <cp:lastModifiedBy>Schmittová Pavlína</cp:lastModifiedBy>
  <cp:lastPrinted>2022-07-27T08:01:05Z</cp:lastPrinted>
  <dcterms:created xsi:type="dcterms:W3CDTF">2022-07-27T07:13:46Z</dcterms:created>
  <dcterms:modified xsi:type="dcterms:W3CDTF">2022-07-27T08:07:49Z</dcterms:modified>
</cp:coreProperties>
</file>